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92" documentId="11_E4865631E547DD35E9C9176BE4A7AB333F53F693" xr6:coauthVersionLast="47" xr6:coauthVersionMax="47" xr10:uidLastSave="{5F86A22B-D65D-4AE0-8A76-DE61BB15D286}"/>
  <bookViews>
    <workbookView xWindow="-120" yWindow="-120" windowWidth="29040" windowHeight="15720" xr2:uid="{00000000-000D-0000-FFFF-FFFF00000000}"/>
  </bookViews>
  <sheets>
    <sheet name="Biểu 108" sheetId="1" r:id="rId1"/>
    <sheet name="Biểu 109" sheetId="2" r:id="rId2"/>
    <sheet name="Biểu 110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3" l="1"/>
  <c r="C9" i="3" s="1"/>
  <c r="C10" i="3"/>
  <c r="D9" i="3"/>
  <c r="E19" i="3"/>
  <c r="E11" i="3"/>
  <c r="C9" i="2" l="1"/>
  <c r="B7" i="1"/>
  <c r="D7" i="1"/>
  <c r="C33" i="2" l="1"/>
  <c r="B12" i="1"/>
  <c r="C11" i="3"/>
  <c r="C12" i="3"/>
  <c r="C13" i="3"/>
  <c r="C14" i="3"/>
  <c r="C15" i="3"/>
  <c r="C16" i="3"/>
  <c r="C17" i="3"/>
  <c r="C19" i="3"/>
  <c r="C20" i="3"/>
  <c r="C21" i="3"/>
  <c r="C22" i="3"/>
  <c r="C18" i="3"/>
  <c r="A4" i="2"/>
  <c r="A4" i="3" s="1"/>
  <c r="A1" i="2"/>
  <c r="A1" i="3" s="1"/>
</calcChain>
</file>

<file path=xl/sharedStrings.xml><?xml version="1.0" encoding="utf-8"?>
<sst xmlns="http://schemas.openxmlformats.org/spreadsheetml/2006/main" count="90" uniqueCount="82">
  <si>
    <t>Biểu số 108/CK TC-NSNN</t>
  </si>
  <si>
    <t>Đơn vị: 1000 đồng</t>
  </si>
  <si>
    <t>NỘI DUNG THU</t>
  </si>
  <si>
    <t>DỰ TOÁN</t>
  </si>
  <si>
    <t>NỘI DUNG CHI</t>
  </si>
  <si>
    <t>TỔNG SỐ THU</t>
  </si>
  <si>
    <t>TỔNG SỐ CHI</t>
  </si>
  <si>
    <t>I. Các khoản thu xã hưởng 100%</t>
  </si>
  <si>
    <t>I. Chi đầu tư phát triển</t>
  </si>
  <si>
    <t>II. Chi thường xuyên</t>
  </si>
  <si>
    <t xml:space="preserve">III. Thu bổ sung </t>
  </si>
  <si>
    <t>III. Dự phòng</t>
  </si>
  <si>
    <t>- Bổ sung cân đối</t>
  </si>
  <si>
    <t>- Bổ sung có mục tiêu</t>
  </si>
  <si>
    <t xml:space="preserve">IV. Thu chuyển nguồn </t>
  </si>
  <si>
    <t>Biểu số 109/CK TC-NSNN</t>
  </si>
  <si>
    <t>STT</t>
  </si>
  <si>
    <t>NỘI DUNG</t>
  </si>
  <si>
    <t>THU NSNN</t>
  </si>
  <si>
    <t>THU NSX</t>
  </si>
  <si>
    <t>A</t>
  </si>
  <si>
    <t>B</t>
  </si>
  <si>
    <t>TỔNG THU</t>
  </si>
  <si>
    <t>I</t>
  </si>
  <si>
    <t xml:space="preserve">Các khoản thu 100% </t>
  </si>
  <si>
    <t>Phí, lệ phí</t>
  </si>
  <si>
    <t>Thu từ quỹ đất công ích, hoa lợi công sản khác</t>
  </si>
  <si>
    <t>Thu từ hoạt động kinh tế và sự nghiệp</t>
  </si>
  <si>
    <t>Thu phạt, tịch thu khác theo quy định</t>
  </si>
  <si>
    <t>Thu từ tài sản được xác lập quyền sở hữu của nhà nước theo quy định</t>
  </si>
  <si>
    <t>Đóng góp của nhân dân theo quy định</t>
  </si>
  <si>
    <t>Đóng góp tự nguyện của các tổ chức, cá nhân</t>
  </si>
  <si>
    <t>Thu khác</t>
  </si>
  <si>
    <t>II</t>
  </si>
  <si>
    <t>Các khoản thu phân chia theo tỷ lệ phần trăm (%)</t>
  </si>
  <si>
    <t>Các khoản thu phân chia</t>
  </si>
  <si>
    <t>- Thuế sử dụng đất phi nông nghiệp</t>
  </si>
  <si>
    <t>- Thuế sử dụng đất nông nghiệp thu từ hộ gia đình</t>
  </si>
  <si>
    <t>- Lệ phí môn bài thu từ cá nhân, hộ kinh doanh</t>
  </si>
  <si>
    <t>- Lệ phí trước bạ nhà, đất</t>
  </si>
  <si>
    <t>2</t>
  </si>
  <si>
    <t>Các khoản thu phân chia khác do cấp tỉnh quy định</t>
  </si>
  <si>
    <t>-</t>
  </si>
  <si>
    <t>…</t>
  </si>
  <si>
    <t>III</t>
  </si>
  <si>
    <t>Thu viện trợ không hoàn lại trực tiếp cho xã (nếu có)</t>
  </si>
  <si>
    <t>IV</t>
  </si>
  <si>
    <t>Thu chuyển nguồn</t>
  </si>
  <si>
    <t>V</t>
  </si>
  <si>
    <t>Thu kết dư ngân sách năm trước</t>
  </si>
  <si>
    <t>VI</t>
  </si>
  <si>
    <t>Thu bổ sung từ ngân sách cấp trên</t>
  </si>
  <si>
    <t>- Thu bổ sung cân đối</t>
  </si>
  <si>
    <t>- Thu bổ sung có mục tiêu</t>
  </si>
  <si>
    <t>TỔNG SỐ</t>
  </si>
  <si>
    <t>ĐẦU TƯ PHÁT TRIỂN</t>
  </si>
  <si>
    <t>THƯỜNG XUYÊN</t>
  </si>
  <si>
    <t>1=2+3</t>
  </si>
  <si>
    <t>TỔNG CHI</t>
  </si>
  <si>
    <t xml:space="preserve">Trong đó </t>
  </si>
  <si>
    <t>Chi giáo dục</t>
  </si>
  <si>
    <t>Chi ứng dụng, chuyển giao công nghệ</t>
  </si>
  <si>
    <t>Chi y tế</t>
  </si>
  <si>
    <t>Chi văn hóa, thông tin</t>
  </si>
  <si>
    <t>Chi phát thanh, truyền thanh</t>
  </si>
  <si>
    <t>Chi thể dục thể thao</t>
  </si>
  <si>
    <t>Chi bảo vệ môi trường</t>
  </si>
  <si>
    <t>Chi các hoạt động kinh tế</t>
  </si>
  <si>
    <t xml:space="preserve">Chi hoạt động của cơ quan quản lý Nhà nước, Đảng, đoàn thể </t>
  </si>
  <si>
    <t>Chi cho công tác xã hội</t>
  </si>
  <si>
    <t>Dự phòng ngân sách</t>
  </si>
  <si>
    <t>DỰ TOÁN NĂM 2025</t>
  </si>
  <si>
    <t>Chi khác (an ninh, quốc phòng, 10% TK)</t>
  </si>
  <si>
    <r>
      <t xml:space="preserve">II. Các khoản thu phân chia theo tỷ lệ </t>
    </r>
    <r>
      <rPr>
        <vertAlign val="superscript"/>
        <sz val="14"/>
        <rFont val="Times New Roman"/>
        <family val="1"/>
      </rPr>
      <t>(1)</t>
    </r>
  </si>
  <si>
    <t>UBND XÃ BA BỂ</t>
  </si>
  <si>
    <t>CÂN ĐỐI DỰ TOÁN NGÂN SÁCH XÃ NĂM 2026</t>
  </si>
  <si>
    <t>(Kèm theo Quyết định số  1035 /QĐ-UBND ngày 31  tháng 12 năm 2026 của UBND xã Ba Bể)</t>
  </si>
  <si>
    <t>Đơn vị tính: nghìn đồng</t>
  </si>
  <si>
    <t>DỰ TOÁN THU NGÂN SÁCH XÃ NĂM 2026</t>
  </si>
  <si>
    <t>DỰ TOÁN CHI NGÂN SÁCH XÃ NĂM 2026</t>
  </si>
  <si>
    <t>DỰ TOÁN NĂM 2026</t>
  </si>
  <si>
    <t>Biểu số 110/CK TC-NSNN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</si>
</sst>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i/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vertAlign val="superscript"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4" fontId="4" fillId="0" borderId="0" xfId="1" applyNumberFormat="1" applyFont="1"/>
    <xf numFmtId="164" fontId="5" fillId="0" borderId="1" xfId="1" applyNumberFormat="1" applyFont="1" applyBorder="1" applyAlignment="1">
      <alignment horizontal="center" vertical="center" wrapText="1"/>
    </xf>
    <xf numFmtId="165" fontId="4" fillId="0" borderId="0" xfId="1" applyNumberFormat="1" applyFont="1"/>
    <xf numFmtId="165" fontId="5" fillId="0" borderId="1" xfId="1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vertical="center" wrapText="1"/>
    </xf>
    <xf numFmtId="165" fontId="5" fillId="0" borderId="1" xfId="1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165" fontId="6" fillId="0" borderId="1" xfId="1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 wrapText="1"/>
    </xf>
    <xf numFmtId="165" fontId="4" fillId="0" borderId="0" xfId="0" applyNumberFormat="1" applyFont="1"/>
  </cellXfs>
  <cellStyles count="2">
    <cellStyle name="Bình thường" xfId="0" builtinId="0"/>
    <cellStyle name="Dấu phẩy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90" zoomScaleNormal="90" workbookViewId="0">
      <selection activeCell="D10" sqref="D10:D11"/>
    </sheetView>
  </sheetViews>
  <sheetFormatPr defaultColWidth="9.125" defaultRowHeight="18.75" x14ac:dyDescent="0.3"/>
  <cols>
    <col min="1" max="1" width="39.375" style="2" customWidth="1"/>
    <col min="2" max="2" width="19" style="9" bestFit="1" customWidth="1"/>
    <col min="3" max="3" width="44.625" style="2" customWidth="1"/>
    <col min="4" max="4" width="19" style="9" bestFit="1" customWidth="1"/>
    <col min="5" max="16384" width="9.125" style="2"/>
  </cols>
  <sheetData>
    <row r="1" spans="1:4" ht="32.25" customHeight="1" x14ac:dyDescent="0.3">
      <c r="A1" s="1" t="s">
        <v>74</v>
      </c>
      <c r="C1" s="18" t="s">
        <v>0</v>
      </c>
      <c r="D1" s="18"/>
    </row>
    <row r="2" spans="1:4" x14ac:dyDescent="0.3">
      <c r="A2" s="3"/>
    </row>
    <row r="3" spans="1:4" ht="25.5" customHeight="1" x14ac:dyDescent="0.3">
      <c r="A3" s="21" t="s">
        <v>75</v>
      </c>
      <c r="B3" s="21"/>
      <c r="C3" s="21"/>
      <c r="D3" s="21"/>
    </row>
    <row r="4" spans="1:4" x14ac:dyDescent="0.3">
      <c r="A4" s="22" t="s">
        <v>76</v>
      </c>
      <c r="B4" s="22"/>
      <c r="C4" s="22"/>
      <c r="D4" s="22"/>
    </row>
    <row r="5" spans="1:4" x14ac:dyDescent="0.3">
      <c r="D5" s="17" t="s">
        <v>77</v>
      </c>
    </row>
    <row r="6" spans="1:4" x14ac:dyDescent="0.3">
      <c r="A6" s="4" t="s">
        <v>2</v>
      </c>
      <c r="B6" s="10" t="s">
        <v>3</v>
      </c>
      <c r="C6" s="4" t="s">
        <v>4</v>
      </c>
      <c r="D6" s="10" t="s">
        <v>3</v>
      </c>
    </row>
    <row r="7" spans="1:4" x14ac:dyDescent="0.3">
      <c r="A7" s="4" t="s">
        <v>5</v>
      </c>
      <c r="B7" s="10">
        <f>B8+B10+B12</f>
        <v>133222000</v>
      </c>
      <c r="C7" s="4" t="s">
        <v>6</v>
      </c>
      <c r="D7" s="12">
        <f>D8+D10+D12</f>
        <v>124228806</v>
      </c>
    </row>
    <row r="8" spans="1:4" ht="36" customHeight="1" x14ac:dyDescent="0.3">
      <c r="A8" s="19" t="s">
        <v>7</v>
      </c>
      <c r="B8" s="20"/>
      <c r="C8" s="19" t="s">
        <v>8</v>
      </c>
      <c r="D8" s="20">
        <v>2612000</v>
      </c>
    </row>
    <row r="9" spans="1:4" x14ac:dyDescent="0.3">
      <c r="A9" s="19"/>
      <c r="B9" s="20"/>
      <c r="C9" s="19"/>
      <c r="D9" s="20"/>
    </row>
    <row r="10" spans="1:4" ht="50.25" customHeight="1" x14ac:dyDescent="0.3">
      <c r="A10" s="19" t="s">
        <v>73</v>
      </c>
      <c r="B10" s="20">
        <v>4686000</v>
      </c>
      <c r="C10" s="19" t="s">
        <v>9</v>
      </c>
      <c r="D10" s="20">
        <v>119256806</v>
      </c>
    </row>
    <row r="11" spans="1:4" x14ac:dyDescent="0.3">
      <c r="A11" s="19"/>
      <c r="B11" s="20"/>
      <c r="C11" s="19"/>
      <c r="D11" s="20"/>
    </row>
    <row r="12" spans="1:4" x14ac:dyDescent="0.3">
      <c r="A12" s="6" t="s">
        <v>10</v>
      </c>
      <c r="B12" s="11">
        <f>B13+B14</f>
        <v>128536000</v>
      </c>
      <c r="C12" s="6" t="s">
        <v>11</v>
      </c>
      <c r="D12" s="11">
        <v>2360000</v>
      </c>
    </row>
    <row r="13" spans="1:4" x14ac:dyDescent="0.3">
      <c r="A13" s="6" t="s">
        <v>12</v>
      </c>
      <c r="B13" s="11">
        <v>90085000</v>
      </c>
      <c r="C13" s="6"/>
      <c r="D13" s="11"/>
    </row>
    <row r="14" spans="1:4" x14ac:dyDescent="0.3">
      <c r="A14" s="6" t="s">
        <v>13</v>
      </c>
      <c r="B14" s="11">
        <v>38451000</v>
      </c>
      <c r="C14" s="6"/>
      <c r="D14" s="11"/>
    </row>
    <row r="15" spans="1:4" ht="22.5" customHeight="1" x14ac:dyDescent="0.3">
      <c r="A15" s="19" t="s">
        <v>14</v>
      </c>
      <c r="B15" s="20"/>
      <c r="C15" s="19"/>
      <c r="D15" s="20"/>
    </row>
    <row r="16" spans="1:4" x14ac:dyDescent="0.3">
      <c r="A16" s="19"/>
      <c r="B16" s="20"/>
      <c r="C16" s="19"/>
      <c r="D16" s="20"/>
    </row>
  </sheetData>
  <mergeCells count="15">
    <mergeCell ref="C1:D1"/>
    <mergeCell ref="A15:A16"/>
    <mergeCell ref="B15:B16"/>
    <mergeCell ref="C15:C16"/>
    <mergeCell ref="D15:D16"/>
    <mergeCell ref="A3:D3"/>
    <mergeCell ref="A4:D4"/>
    <mergeCell ref="A8:A9"/>
    <mergeCell ref="B8:B9"/>
    <mergeCell ref="C8:C9"/>
    <mergeCell ref="D8:D9"/>
    <mergeCell ref="A10:A11"/>
    <mergeCell ref="B10:B11"/>
    <mergeCell ref="C10:C11"/>
    <mergeCell ref="D10:D11"/>
  </mergeCells>
  <pageMargins left="1.04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topLeftCell="A15" zoomScaleNormal="100" workbookViewId="0">
      <selection activeCell="A4" sqref="A4:D4"/>
    </sheetView>
  </sheetViews>
  <sheetFormatPr defaultColWidth="9.125" defaultRowHeight="18.75" x14ac:dyDescent="0.3"/>
  <cols>
    <col min="1" max="1" width="6.125" style="2" customWidth="1"/>
    <col min="2" max="2" width="46.75" style="2" customWidth="1"/>
    <col min="3" max="3" width="18.875" style="9" customWidth="1"/>
    <col min="4" max="4" width="17" style="2" customWidth="1"/>
    <col min="5" max="16384" width="9.125" style="2"/>
  </cols>
  <sheetData>
    <row r="1" spans="1:4" x14ac:dyDescent="0.3">
      <c r="A1" s="24" t="str">
        <f>'Biểu 108'!A1</f>
        <v>UBND XÃ BA BỂ</v>
      </c>
      <c r="B1" s="24"/>
      <c r="C1" s="18" t="s">
        <v>15</v>
      </c>
      <c r="D1" s="18"/>
    </row>
    <row r="2" spans="1:4" x14ac:dyDescent="0.3">
      <c r="A2" s="3"/>
    </row>
    <row r="3" spans="1:4" x14ac:dyDescent="0.3">
      <c r="A3" s="21" t="s">
        <v>78</v>
      </c>
      <c r="B3" s="21"/>
      <c r="C3" s="21"/>
      <c r="D3" s="21"/>
    </row>
    <row r="4" spans="1:4" x14ac:dyDescent="0.3">
      <c r="A4" s="22" t="str">
        <f>'Biểu 108'!A4:D4</f>
        <v>(Kèm theo Quyết định số  1035 /QĐ-UBND ngày 31  tháng 12 năm 2026 của UBND xã Ba Bể)</v>
      </c>
      <c r="B4" s="22"/>
      <c r="C4" s="22"/>
      <c r="D4" s="22"/>
    </row>
    <row r="5" spans="1:4" x14ac:dyDescent="0.3">
      <c r="D5" s="16" t="s">
        <v>1</v>
      </c>
    </row>
    <row r="6" spans="1:4" x14ac:dyDescent="0.3">
      <c r="A6" s="23" t="s">
        <v>16</v>
      </c>
      <c r="B6" s="23" t="s">
        <v>17</v>
      </c>
      <c r="C6" s="23" t="s">
        <v>71</v>
      </c>
      <c r="D6" s="23"/>
    </row>
    <row r="7" spans="1:4" x14ac:dyDescent="0.3">
      <c r="A7" s="23"/>
      <c r="B7" s="23"/>
      <c r="C7" s="10" t="s">
        <v>18</v>
      </c>
      <c r="D7" s="4" t="s">
        <v>19</v>
      </c>
    </row>
    <row r="8" spans="1:4" x14ac:dyDescent="0.3">
      <c r="A8" s="13" t="s">
        <v>20</v>
      </c>
      <c r="B8" s="13" t="s">
        <v>21</v>
      </c>
      <c r="C8" s="15">
        <v>3</v>
      </c>
      <c r="D8" s="13">
        <v>4</v>
      </c>
    </row>
    <row r="9" spans="1:4" x14ac:dyDescent="0.3">
      <c r="A9" s="13"/>
      <c r="B9" s="4" t="s">
        <v>22</v>
      </c>
      <c r="C9" s="10">
        <f>C33+C19+C10</f>
        <v>133222000</v>
      </c>
      <c r="D9" s="13"/>
    </row>
    <row r="10" spans="1:4" x14ac:dyDescent="0.3">
      <c r="A10" s="4" t="s">
        <v>23</v>
      </c>
      <c r="B10" s="5" t="s">
        <v>24</v>
      </c>
      <c r="C10" s="10"/>
      <c r="D10" s="13"/>
    </row>
    <row r="11" spans="1:4" x14ac:dyDescent="0.3">
      <c r="A11" s="13"/>
      <c r="B11" s="6" t="s">
        <v>25</v>
      </c>
      <c r="C11" s="15"/>
      <c r="D11" s="13"/>
    </row>
    <row r="12" spans="1:4" x14ac:dyDescent="0.3">
      <c r="A12" s="13"/>
      <c r="B12" s="6" t="s">
        <v>26</v>
      </c>
      <c r="C12" s="15"/>
      <c r="D12" s="13"/>
    </row>
    <row r="13" spans="1:4" x14ac:dyDescent="0.3">
      <c r="A13" s="13"/>
      <c r="B13" s="6" t="s">
        <v>27</v>
      </c>
      <c r="C13" s="15"/>
      <c r="D13" s="13"/>
    </row>
    <row r="14" spans="1:4" x14ac:dyDescent="0.3">
      <c r="A14" s="13"/>
      <c r="B14" s="6" t="s">
        <v>28</v>
      </c>
      <c r="C14" s="15"/>
      <c r="D14" s="13"/>
    </row>
    <row r="15" spans="1:4" ht="37.5" x14ac:dyDescent="0.3">
      <c r="A15" s="13"/>
      <c r="B15" s="6" t="s">
        <v>29</v>
      </c>
      <c r="C15" s="15"/>
      <c r="D15" s="13"/>
    </row>
    <row r="16" spans="1:4" x14ac:dyDescent="0.3">
      <c r="A16" s="13"/>
      <c r="B16" s="6" t="s">
        <v>30</v>
      </c>
      <c r="C16" s="15"/>
      <c r="D16" s="13"/>
    </row>
    <row r="17" spans="1:4" x14ac:dyDescent="0.3">
      <c r="A17" s="13"/>
      <c r="B17" s="6" t="s">
        <v>31</v>
      </c>
      <c r="C17" s="15"/>
      <c r="D17" s="13"/>
    </row>
    <row r="18" spans="1:4" x14ac:dyDescent="0.3">
      <c r="A18" s="13"/>
      <c r="B18" s="6" t="s">
        <v>32</v>
      </c>
      <c r="C18" s="15"/>
      <c r="D18" s="13"/>
    </row>
    <row r="19" spans="1:4" ht="37.5" x14ac:dyDescent="0.3">
      <c r="A19" s="4" t="s">
        <v>33</v>
      </c>
      <c r="B19" s="5" t="s">
        <v>34</v>
      </c>
      <c r="C19" s="15">
        <v>4686000</v>
      </c>
      <c r="D19" s="13"/>
    </row>
    <row r="20" spans="1:4" x14ac:dyDescent="0.3">
      <c r="A20" s="13">
        <v>1</v>
      </c>
      <c r="B20" s="6" t="s">
        <v>35</v>
      </c>
      <c r="C20" s="15"/>
      <c r="D20" s="13"/>
    </row>
    <row r="21" spans="1:4" x14ac:dyDescent="0.3">
      <c r="A21" s="13"/>
      <c r="B21" s="6" t="s">
        <v>36</v>
      </c>
      <c r="C21" s="15"/>
      <c r="D21" s="13"/>
    </row>
    <row r="22" spans="1:4" ht="37.5" x14ac:dyDescent="0.3">
      <c r="A22" s="13"/>
      <c r="B22" s="6" t="s">
        <v>37</v>
      </c>
      <c r="C22" s="15"/>
      <c r="D22" s="13"/>
    </row>
    <row r="23" spans="1:4" x14ac:dyDescent="0.3">
      <c r="A23" s="13"/>
      <c r="B23" s="6" t="s">
        <v>38</v>
      </c>
      <c r="C23" s="15"/>
      <c r="D23" s="13"/>
    </row>
    <row r="24" spans="1:4" x14ac:dyDescent="0.3">
      <c r="A24" s="13"/>
      <c r="B24" s="6" t="s">
        <v>39</v>
      </c>
      <c r="C24" s="15"/>
      <c r="D24" s="13"/>
    </row>
    <row r="25" spans="1:4" ht="37.5" x14ac:dyDescent="0.3">
      <c r="A25" s="13" t="s">
        <v>40</v>
      </c>
      <c r="B25" s="6" t="s">
        <v>41</v>
      </c>
      <c r="C25" s="15"/>
      <c r="D25" s="13"/>
    </row>
    <row r="26" spans="1:4" x14ac:dyDescent="0.3">
      <c r="A26" s="13"/>
      <c r="B26" s="6" t="s">
        <v>42</v>
      </c>
      <c r="C26" s="15"/>
      <c r="D26" s="13"/>
    </row>
    <row r="27" spans="1:4" x14ac:dyDescent="0.3">
      <c r="A27" s="13"/>
      <c r="B27" s="6" t="s">
        <v>42</v>
      </c>
      <c r="C27" s="15"/>
      <c r="D27" s="13"/>
    </row>
    <row r="28" spans="1:4" x14ac:dyDescent="0.3">
      <c r="A28" s="13"/>
      <c r="B28" s="6" t="s">
        <v>42</v>
      </c>
      <c r="C28" s="15"/>
      <c r="D28" s="13"/>
    </row>
    <row r="29" spans="1:4" x14ac:dyDescent="0.3">
      <c r="A29" s="13"/>
      <c r="B29" s="6" t="s">
        <v>43</v>
      </c>
      <c r="C29" s="15"/>
      <c r="D29" s="13"/>
    </row>
    <row r="30" spans="1:4" ht="37.5" x14ac:dyDescent="0.3">
      <c r="A30" s="4" t="s">
        <v>44</v>
      </c>
      <c r="B30" s="5" t="s">
        <v>45</v>
      </c>
      <c r="C30" s="15"/>
      <c r="D30" s="13"/>
    </row>
    <row r="31" spans="1:4" x14ac:dyDescent="0.3">
      <c r="A31" s="4" t="s">
        <v>46</v>
      </c>
      <c r="B31" s="5" t="s">
        <v>47</v>
      </c>
      <c r="C31" s="15"/>
      <c r="D31" s="13"/>
    </row>
    <row r="32" spans="1:4" x14ac:dyDescent="0.3">
      <c r="A32" s="4" t="s">
        <v>48</v>
      </c>
      <c r="B32" s="5" t="s">
        <v>49</v>
      </c>
      <c r="C32" s="15"/>
      <c r="D32" s="13"/>
    </row>
    <row r="33" spans="1:4" x14ac:dyDescent="0.3">
      <c r="A33" s="4" t="s">
        <v>50</v>
      </c>
      <c r="B33" s="5" t="s">
        <v>51</v>
      </c>
      <c r="C33" s="10">
        <f>C34+C35</f>
        <v>128536000</v>
      </c>
      <c r="D33" s="13"/>
    </row>
    <row r="34" spans="1:4" x14ac:dyDescent="0.3">
      <c r="A34" s="13"/>
      <c r="B34" s="6" t="s">
        <v>52</v>
      </c>
      <c r="C34" s="15">
        <v>90085000</v>
      </c>
      <c r="D34" s="13"/>
    </row>
    <row r="35" spans="1:4" x14ac:dyDescent="0.3">
      <c r="A35" s="13"/>
      <c r="B35" s="6" t="s">
        <v>53</v>
      </c>
      <c r="C35" s="15">
        <v>38451000</v>
      </c>
      <c r="D35" s="13"/>
    </row>
  </sheetData>
  <mergeCells count="7">
    <mergeCell ref="A6:A7"/>
    <mergeCell ref="B6:B7"/>
    <mergeCell ref="C6:D6"/>
    <mergeCell ref="A1:B1"/>
    <mergeCell ref="A4:D4"/>
    <mergeCell ref="A3:D3"/>
    <mergeCell ref="C1:D1"/>
  </mergeCells>
  <pageMargins left="0.7" right="0.41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zoomScale="90" zoomScaleNormal="90" workbookViewId="0">
      <selection activeCell="C15" sqref="C15"/>
    </sheetView>
  </sheetViews>
  <sheetFormatPr defaultColWidth="9.125" defaultRowHeight="18.75" x14ac:dyDescent="0.3"/>
  <cols>
    <col min="1" max="1" width="6.375" style="2" customWidth="1"/>
    <col min="2" max="2" width="32.375" style="2" customWidth="1"/>
    <col min="3" max="3" width="20.75" style="7" customWidth="1"/>
    <col min="4" max="4" width="16" style="7" customWidth="1"/>
    <col min="5" max="5" width="17.25" style="7" customWidth="1"/>
    <col min="6" max="6" width="20.75" style="2" customWidth="1"/>
    <col min="7" max="7" width="19.125" style="2" customWidth="1"/>
    <col min="8" max="16384" width="9.125" style="2"/>
  </cols>
  <sheetData>
    <row r="1" spans="1:7" x14ac:dyDescent="0.3">
      <c r="A1" s="24" t="str">
        <f>'Biểu 109'!A1:B1</f>
        <v>UBND XÃ BA BỂ</v>
      </c>
      <c r="B1" s="24"/>
      <c r="D1" s="26" t="s">
        <v>81</v>
      </c>
      <c r="E1" s="26"/>
    </row>
    <row r="2" spans="1:7" x14ac:dyDescent="0.3">
      <c r="A2" s="3"/>
    </row>
    <row r="3" spans="1:7" x14ac:dyDescent="0.3">
      <c r="A3" s="21" t="s">
        <v>79</v>
      </c>
      <c r="B3" s="21"/>
      <c r="C3" s="21"/>
      <c r="D3" s="21"/>
      <c r="E3" s="21"/>
    </row>
    <row r="4" spans="1:7" x14ac:dyDescent="0.3">
      <c r="A4" s="22" t="str">
        <f>'Biểu 109'!A4:D4</f>
        <v>(Kèm theo Quyết định số  1035 /QĐ-UBND ngày 31  tháng 12 năm 2026 của UBND xã Ba Bể)</v>
      </c>
      <c r="B4" s="22"/>
      <c r="C4" s="22"/>
      <c r="D4" s="22"/>
      <c r="E4" s="22"/>
    </row>
    <row r="5" spans="1:7" x14ac:dyDescent="0.3">
      <c r="E5" s="16" t="s">
        <v>1</v>
      </c>
    </row>
    <row r="6" spans="1:7" x14ac:dyDescent="0.3">
      <c r="A6" s="23" t="s">
        <v>16</v>
      </c>
      <c r="B6" s="23" t="s">
        <v>17</v>
      </c>
      <c r="C6" s="25" t="s">
        <v>80</v>
      </c>
      <c r="D6" s="25"/>
      <c r="E6" s="25"/>
    </row>
    <row r="7" spans="1:7" ht="56.25" x14ac:dyDescent="0.3">
      <c r="A7" s="23"/>
      <c r="B7" s="23"/>
      <c r="C7" s="8" t="s">
        <v>54</v>
      </c>
      <c r="D7" s="8" t="s">
        <v>55</v>
      </c>
      <c r="E7" s="8" t="s">
        <v>56</v>
      </c>
    </row>
    <row r="8" spans="1:7" x14ac:dyDescent="0.3">
      <c r="A8" s="13" t="s">
        <v>20</v>
      </c>
      <c r="B8" s="13" t="s">
        <v>21</v>
      </c>
      <c r="C8" s="14" t="s">
        <v>57</v>
      </c>
      <c r="D8" s="15">
        <v>2</v>
      </c>
      <c r="E8" s="15">
        <v>3</v>
      </c>
    </row>
    <row r="9" spans="1:7" x14ac:dyDescent="0.3">
      <c r="A9" s="13"/>
      <c r="B9" s="4" t="s">
        <v>58</v>
      </c>
      <c r="C9" s="15">
        <f>D9+E9</f>
        <v>124228806</v>
      </c>
      <c r="D9" s="15">
        <f>D10+D11+D12+D13+D14+D15+D16+D17+D18+D19+D20+D21</f>
        <v>2612000</v>
      </c>
      <c r="E9" s="15">
        <f>E10+E11+E12+E13+E14+E15+E16+E17+E18+E19+E20+E21+E22+E23+E24</f>
        <v>121616806</v>
      </c>
    </row>
    <row r="10" spans="1:7" x14ac:dyDescent="0.3">
      <c r="A10" s="13"/>
      <c r="B10" s="6" t="s">
        <v>59</v>
      </c>
      <c r="C10" s="15">
        <f>D10+E10</f>
        <v>0</v>
      </c>
      <c r="D10" s="15"/>
      <c r="E10" s="15"/>
      <c r="F10" s="9"/>
      <c r="G10" s="27"/>
    </row>
    <row r="11" spans="1:7" x14ac:dyDescent="0.3">
      <c r="A11" s="13">
        <v>1</v>
      </c>
      <c r="B11" s="6" t="s">
        <v>60</v>
      </c>
      <c r="C11" s="15">
        <f t="shared" ref="C11:C24" si="0">D11+E11</f>
        <v>77169465</v>
      </c>
      <c r="D11" s="15"/>
      <c r="E11" s="15">
        <f>19203653+35710863+20039157+2215793-1</f>
        <v>77169465</v>
      </c>
      <c r="F11" s="15"/>
    </row>
    <row r="12" spans="1:7" ht="37.5" x14ac:dyDescent="0.3">
      <c r="A12" s="13">
        <v>2</v>
      </c>
      <c r="B12" s="6" t="s">
        <v>61</v>
      </c>
      <c r="C12" s="15">
        <f t="shared" si="0"/>
        <v>0</v>
      </c>
      <c r="D12" s="15"/>
      <c r="E12" s="15"/>
    </row>
    <row r="13" spans="1:7" x14ac:dyDescent="0.3">
      <c r="A13" s="13">
        <v>3</v>
      </c>
      <c r="B13" s="6" t="s">
        <v>62</v>
      </c>
      <c r="C13" s="15">
        <f t="shared" si="0"/>
        <v>0</v>
      </c>
      <c r="D13" s="15"/>
      <c r="E13" s="15"/>
    </row>
    <row r="14" spans="1:7" x14ac:dyDescent="0.3">
      <c r="A14" s="13">
        <v>4</v>
      </c>
      <c r="B14" s="6" t="s">
        <v>63</v>
      </c>
      <c r="C14" s="15">
        <f t="shared" si="0"/>
        <v>0</v>
      </c>
      <c r="D14" s="15"/>
      <c r="E14" s="15"/>
    </row>
    <row r="15" spans="1:7" x14ac:dyDescent="0.3">
      <c r="A15" s="13">
        <v>5</v>
      </c>
      <c r="B15" s="6" t="s">
        <v>64</v>
      </c>
      <c r="C15" s="15">
        <f t="shared" si="0"/>
        <v>450000</v>
      </c>
      <c r="D15" s="15"/>
      <c r="E15" s="15">
        <v>450000</v>
      </c>
    </row>
    <row r="16" spans="1:7" x14ac:dyDescent="0.3">
      <c r="A16" s="13">
        <v>6</v>
      </c>
      <c r="B16" s="6" t="s">
        <v>65</v>
      </c>
      <c r="C16" s="15">
        <f t="shared" si="0"/>
        <v>200000</v>
      </c>
      <c r="D16" s="15"/>
      <c r="E16" s="15">
        <v>200000</v>
      </c>
    </row>
    <row r="17" spans="1:5" x14ac:dyDescent="0.3">
      <c r="A17" s="13">
        <v>7</v>
      </c>
      <c r="B17" s="6" t="s">
        <v>66</v>
      </c>
      <c r="C17" s="15">
        <f t="shared" si="0"/>
        <v>0</v>
      </c>
      <c r="D17" s="15"/>
      <c r="E17" s="15"/>
    </row>
    <row r="18" spans="1:5" x14ac:dyDescent="0.3">
      <c r="A18" s="13">
        <v>8</v>
      </c>
      <c r="B18" s="6" t="s">
        <v>67</v>
      </c>
      <c r="C18" s="15">
        <f t="shared" si="0"/>
        <v>4360000</v>
      </c>
      <c r="D18" s="15">
        <v>2612000</v>
      </c>
      <c r="E18" s="15">
        <v>1748000</v>
      </c>
    </row>
    <row r="19" spans="1:5" ht="37.5" x14ac:dyDescent="0.3">
      <c r="A19" s="13">
        <v>9</v>
      </c>
      <c r="B19" s="6" t="s">
        <v>68</v>
      </c>
      <c r="C19" s="15">
        <f t="shared" si="0"/>
        <v>26525021</v>
      </c>
      <c r="D19" s="15"/>
      <c r="E19" s="15">
        <f>29063086+4125889+7559367+1339000-E15-E16-E18-E20-E21-1</f>
        <v>26525021</v>
      </c>
    </row>
    <row r="20" spans="1:5" x14ac:dyDescent="0.3">
      <c r="A20" s="13">
        <v>10</v>
      </c>
      <c r="B20" s="6" t="s">
        <v>69</v>
      </c>
      <c r="C20" s="15">
        <f t="shared" si="0"/>
        <v>9797000</v>
      </c>
      <c r="D20" s="15"/>
      <c r="E20" s="15">
        <v>9797000</v>
      </c>
    </row>
    <row r="21" spans="1:5" ht="37.5" x14ac:dyDescent="0.3">
      <c r="A21" s="13">
        <v>11</v>
      </c>
      <c r="B21" s="6" t="s">
        <v>72</v>
      </c>
      <c r="C21" s="15">
        <f t="shared" si="0"/>
        <v>3367320</v>
      </c>
      <c r="D21" s="15"/>
      <c r="E21" s="15">
        <v>3367320</v>
      </c>
    </row>
    <row r="22" spans="1:5" x14ac:dyDescent="0.3">
      <c r="A22" s="13">
        <v>12</v>
      </c>
      <c r="B22" s="6" t="s">
        <v>70</v>
      </c>
      <c r="C22" s="15">
        <f t="shared" si="0"/>
        <v>2360000</v>
      </c>
      <c r="D22" s="15"/>
      <c r="E22" s="15">
        <v>2360000</v>
      </c>
    </row>
  </sheetData>
  <mergeCells count="7">
    <mergeCell ref="A6:A7"/>
    <mergeCell ref="B6:B7"/>
    <mergeCell ref="C6:E6"/>
    <mergeCell ref="A1:B1"/>
    <mergeCell ref="A3:E3"/>
    <mergeCell ref="A4:E4"/>
    <mergeCell ref="D1:E1"/>
  </mergeCells>
  <pageMargins left="0.47" right="0.3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3</vt:i4>
      </vt:variant>
    </vt:vector>
  </HeadingPairs>
  <TitlesOfParts>
    <vt:vector size="3" baseType="lpstr">
      <vt:lpstr>Biểu 108</vt:lpstr>
      <vt:lpstr>Biểu 109</vt:lpstr>
      <vt:lpstr>Biểu 110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2026-01-15T07:30:23Z</dcterms:modified>
</cp:coreProperties>
</file>